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БСШ №2 на 01.04.19" sheetId="1" r:id="rId1"/>
    <sheet name="Лист1" sheetId="2" state="hidden" r:id="rId2"/>
  </sheets>
  <definedNames>
    <definedName name="_xlnm.Print_Area" localSheetId="0">'БСШ №2 на 01.04.19'!$A$1:$I$62</definedName>
  </definedNames>
  <calcPr fullCalcOnLoad="1"/>
</workbook>
</file>

<file path=xl/sharedStrings.xml><?xml version="1.0" encoding="utf-8"?>
<sst xmlns="http://schemas.openxmlformats.org/spreadsheetml/2006/main" count="241" uniqueCount="86">
  <si>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</si>
  <si>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</si>
  <si>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</si>
  <si>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</si>
  <si>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</si>
  <si>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</si>
  <si>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</si>
  <si>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</si>
  <si>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</si>
  <si>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</si>
  <si>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</si>
  <si>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</si>
  <si>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</si>
  <si>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</si>
  <si>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</si>
  <si>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</si>
  <si>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</si>
  <si>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</si>
  <si>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</si>
  <si>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</si>
  <si>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</si>
  <si>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Число обучающихся</t>
  </si>
  <si>
    <t>Человек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</si>
  <si>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</si>
  <si>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</si>
  <si>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</si>
  <si>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</si>
  <si>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</si>
  <si>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</si>
  <si>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</si>
  <si>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</si>
  <si>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</si>
  <si>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</si>
  <si>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</si>
  <si>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</si>
  <si>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</si>
  <si>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</si>
  <si>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</si>
  <si>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</si>
  <si>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</si>
  <si>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</si>
  <si>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</si>
  <si>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</si>
  <si>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</si>
  <si>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</si>
  <si>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</si>
  <si>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</si>
  <si>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</si>
  <si>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автономное общеобразовательное учреждение
 «Белоярская средняя общеобразовательная школа № 2» Верхнекетского района Томской области</t>
  </si>
  <si>
    <t>Адаптированная общеобразовательная программа среднего общего образования. Федеральный государственный образовательный стандарт</t>
  </si>
  <si>
    <t>3. Уровень соответствия учебного плана общеобразовательной организации требованиям федерального базисного учебного план</t>
  </si>
  <si>
    <t>школа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</si>
  <si>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</si>
  <si>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</si>
  <si>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</si>
  <si>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нош</t>
  </si>
  <si>
    <t>оош</t>
  </si>
  <si>
    <t>сош</t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</si>
  <si>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</si>
  <si>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</si>
  <si>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</si>
  <si>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</si>
  <si>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</si>
  <si>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</si>
  <si>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</si>
  <si>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</si>
  <si>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</si>
  <si>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</si>
  <si>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</si>
  <si>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</si>
  <si>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</si>
  <si>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</si>
  <si>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</si>
  <si>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</si>
  <si>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</si>
  <si>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</si>
  <si>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</si>
  <si>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</si>
  <si>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</si>
  <si>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</si>
  <si>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</si>
  <si>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комплектование классов в новом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</si>
  <si>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</si>
  <si>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 xml:space="preserve">БСШ № 2 </t>
  </si>
  <si>
    <t>Зам. начальника Управления образования</t>
  </si>
  <si>
    <t>_________________А. А. Стародубцева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</si>
</sst>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3" fillId="24" borderId="10" xfId="0" applyNumberFormat="1" applyFont="1" applyFill="1" applyBorder="1" applyAlignment="1">
      <alignment horizontal="left" vertical="center" wrapText="1"/>
    </xf>
    <xf numFmtId="173" fontId="20" fillId="24" borderId="0" xfId="0" applyNumberFormat="1" applyFont="1" applyFill="1" applyAlignment="1">
      <alignment/>
    </xf>
    <xf numFmtId="168" fontId="20" fillId="24" borderId="10" xfId="0" applyNumberFormat="1" applyFont="1" applyFill="1" applyBorder="1" applyAlignment="1">
      <alignment horizontal="left" vertical="top" wrapText="1"/>
    </xf>
    <xf numFmtId="0" fontId="23" fillId="24" borderId="0" xfId="0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3" fillId="24" borderId="0" xfId="0" applyFont="1" applyFill="1" applyAlignment="1">
      <alignment horizontal="right"/>
    </xf>
    <xf numFmtId="3" fontId="23" fillId="24" borderId="0" xfId="0" applyNumberFormat="1" applyFont="1" applyFill="1" applyAlignment="1">
      <alignment/>
    </xf>
    <xf numFmtId="3" fontId="26" fillId="24" borderId="0" xfId="0" applyNumberFormat="1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29" fillId="29" borderId="0" xfId="0" applyFont="1" applyFill="1" applyAlignment="1">
      <alignment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0" fillId="24" borderId="21" xfId="0" applyNumberFormat="1" applyFont="1" applyFill="1" applyBorder="1" applyAlignment="1">
      <alignment horizontal="left" vertical="top" wrapText="1"/>
    </xf>
    <xf numFmtId="49" fontId="23" fillId="24" borderId="19" xfId="0" applyNumberFormat="1" applyFont="1" applyFill="1" applyBorder="1" applyAlignment="1">
      <alignment horizontal="left" vertical="top" wrapText="1"/>
    </xf>
    <xf numFmtId="49" fontId="23" fillId="24" borderId="20" xfId="0" applyNumberFormat="1" applyFont="1" applyFill="1" applyBorder="1" applyAlignment="1">
      <alignment horizontal="left" vertical="top" wrapText="1"/>
    </xf>
    <xf numFmtId="49" fontId="23" fillId="24" borderId="21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2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left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24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7"/>
  <sheetViews>
    <sheetView tabSelected="1" zoomScale="93" zoomScaleNormal="93" zoomScaleSheetLayoutView="59" zoomScalePageLayoutView="0" workbookViewId="0" topLeftCell="A58">
      <selection activeCell="D72" sqref="D72"/>
    </sheetView>
  </sheetViews>
  <sheetFormatPr defaultColWidth="9.140625" defaultRowHeight="15"/>
  <cols>
    <col min="1" max="1" width="5.7109375" style="38" customWidth="1"/>
    <col min="2" max="2" width="24.8515625" style="38" customWidth="1"/>
    <col min="3" max="3" width="24.421875" style="38" customWidth="1"/>
    <col min="4" max="4" width="22.7109375" style="38" customWidth="1"/>
    <col min="5" max="5" width="14.140625" style="38" customWidth="1"/>
    <col min="6" max="6" width="21.421875" style="38" customWidth="1"/>
    <col min="7" max="7" width="20.28125" style="38" customWidth="1"/>
    <col min="8" max="8" width="10.28125" style="38" customWidth="1"/>
    <col min="9" max="9" width="19.140625" style="38" customWidth="1"/>
    <col min="10" max="10" width="14.8515625" style="38" hidden="1" customWidth="1"/>
    <col min="11" max="11" width="5.28125" style="38" hidden="1" customWidth="1"/>
    <col min="12" max="12" width="43.7109375" style="38" customWidth="1"/>
    <col min="13" max="16384" width="9.140625" style="38" customWidth="1"/>
  </cols>
  <sheetData>
    <row r="1" spans="7:9" s="21" customFormat="1" ht="21.75" customHeight="1">
      <c r="G1" s="55" t="s">
        <v>2</v>
      </c>
      <c r="H1" s="55"/>
      <c r="I1" s="55"/>
    </row>
    <row r="2" spans="5:9" s="21" customFormat="1" ht="15.75" customHeight="1">
      <c r="E2" s="22"/>
      <c r="G2" s="56" t="s">
        <v>84</v>
      </c>
      <c r="H2" s="56"/>
      <c r="I2" s="56"/>
    </row>
    <row r="3" spans="5:9" s="21" customFormat="1" ht="15.75" customHeight="1">
      <c r="E3" s="22"/>
      <c r="G3" s="56" t="s">
        <v>3</v>
      </c>
      <c r="H3" s="56"/>
      <c r="I3" s="56"/>
    </row>
    <row r="4" spans="5:9" s="21" customFormat="1" ht="15.75" customHeight="1">
      <c r="E4" s="22"/>
      <c r="G4" s="56" t="s">
        <v>85</v>
      </c>
      <c r="H4" s="56"/>
      <c r="I4" s="56"/>
    </row>
    <row r="5" spans="5:7" s="21" customFormat="1" ht="15.75" customHeight="1">
      <c r="E5" s="23"/>
      <c r="F5" s="66"/>
      <c r="G5" s="66"/>
    </row>
    <row r="6" spans="1:9" s="21" customFormat="1" ht="15.75" customHeight="1">
      <c r="A6" s="57" t="s">
        <v>82</v>
      </c>
      <c r="B6" s="57"/>
      <c r="C6" s="57"/>
      <c r="D6" s="57"/>
      <c r="E6" s="57"/>
      <c r="F6" s="57"/>
      <c r="G6" s="57"/>
      <c r="H6" s="57"/>
      <c r="I6" s="57"/>
    </row>
    <row r="7" spans="1:9" s="21" customFormat="1" ht="33.75" customHeight="1">
      <c r="A7" s="65" t="s">
        <v>48</v>
      </c>
      <c r="B7" s="65"/>
      <c r="C7" s="65"/>
      <c r="D7" s="65"/>
      <c r="E7" s="65"/>
      <c r="F7" s="65"/>
      <c r="G7" s="65"/>
      <c r="H7" s="65"/>
      <c r="I7" s="65"/>
    </row>
    <row r="8" spans="1:7" s="21" customFormat="1" ht="15.75" customHeight="1">
      <c r="A8" s="24"/>
      <c r="B8" s="47"/>
      <c r="C8" s="47"/>
      <c r="D8" s="47"/>
      <c r="E8" s="47"/>
      <c r="F8" s="47"/>
      <c r="G8" s="47"/>
    </row>
    <row r="9" spans="1:7" s="21" customFormat="1" ht="15" customHeight="1">
      <c r="A9" s="59" t="s">
        <v>4</v>
      </c>
      <c r="B9" s="59"/>
      <c r="C9" s="59"/>
      <c r="D9" s="59"/>
      <c r="E9" s="59"/>
      <c r="F9" s="59"/>
      <c r="G9" s="59"/>
    </row>
    <row r="10" spans="1:7" s="21" customFormat="1" ht="15" customHeight="1">
      <c r="A10" s="46"/>
      <c r="B10" s="46"/>
      <c r="C10" s="46"/>
      <c r="D10" s="46"/>
      <c r="E10" s="46"/>
      <c r="F10" s="46"/>
      <c r="G10" s="46"/>
    </row>
    <row r="11" spans="1:9" s="21" customFormat="1" ht="15" customHeight="1">
      <c r="A11" s="59" t="s">
        <v>52</v>
      </c>
      <c r="B11" s="59"/>
      <c r="C11" s="59"/>
      <c r="D11" s="59"/>
      <c r="E11" s="59"/>
      <c r="F11" s="59"/>
      <c r="G11" s="59"/>
      <c r="H11" s="59"/>
      <c r="I11" s="59"/>
    </row>
    <row r="12" spans="1:9" s="21" customFormat="1" ht="16.5" customHeight="1">
      <c r="A12" s="58" t="s">
        <v>46</v>
      </c>
      <c r="B12" s="58"/>
      <c r="C12" s="58"/>
      <c r="D12" s="58"/>
      <c r="E12" s="58"/>
      <c r="F12" s="58"/>
      <c r="G12" s="58"/>
      <c r="H12" s="58"/>
      <c r="I12" s="58"/>
    </row>
    <row r="13" spans="1:7" s="21" customFormat="1" ht="16.5" customHeight="1">
      <c r="A13" s="59" t="s">
        <v>5</v>
      </c>
      <c r="B13" s="59"/>
      <c r="C13" s="59"/>
      <c r="D13" s="59"/>
      <c r="E13" s="59"/>
      <c r="F13" s="59"/>
      <c r="G13" s="59"/>
    </row>
    <row r="14" spans="1:9" s="21" customFormat="1" ht="33.75" customHeight="1">
      <c r="A14" s="60" t="s">
        <v>6</v>
      </c>
      <c r="B14" s="25" t="s">
        <v>7</v>
      </c>
      <c r="C14" s="25" t="s">
        <v>8</v>
      </c>
      <c r="D14" s="62" t="s">
        <v>9</v>
      </c>
      <c r="E14" s="63"/>
      <c r="F14" s="63"/>
      <c r="G14" s="63"/>
      <c r="H14" s="63"/>
      <c r="I14" s="64"/>
    </row>
    <row r="15" spans="1:9" s="21" customFormat="1" ht="99" customHeight="1">
      <c r="A15" s="61"/>
      <c r="B15" s="1" t="s">
        <v>0</v>
      </c>
      <c r="C15" s="1" t="s">
        <v>0</v>
      </c>
      <c r="D15" s="1" t="s">
        <v>0</v>
      </c>
      <c r="E15" s="1" t="s">
        <v>10</v>
      </c>
      <c r="F15" s="1" t="s">
        <v>11</v>
      </c>
      <c r="G15" s="1" t="s">
        <v>12</v>
      </c>
      <c r="H15" s="1" t="s">
        <v>1</v>
      </c>
      <c r="I15" s="1" t="s">
        <v>25</v>
      </c>
    </row>
    <row r="16" spans="1:9" s="21" customFormat="1" ht="15" customHeight="1">
      <c r="A16" s="26" t="s">
        <v>13</v>
      </c>
      <c r="B16" s="26" t="s">
        <v>14</v>
      </c>
      <c r="C16" s="26" t="s">
        <v>15</v>
      </c>
      <c r="D16" s="26" t="s">
        <v>16</v>
      </c>
      <c r="E16" s="26" t="s">
        <v>17</v>
      </c>
      <c r="F16" s="26" t="s">
        <v>18</v>
      </c>
      <c r="G16" s="26" t="s">
        <v>19</v>
      </c>
      <c r="H16" s="27">
        <v>8</v>
      </c>
      <c r="I16" s="27">
        <v>9</v>
      </c>
    </row>
    <row r="17" spans="1:11" s="21" customFormat="1" ht="148.5" customHeight="1">
      <c r="A17" s="1" t="s">
        <v>13</v>
      </c>
      <c r="B17" s="1" t="s">
        <v>26</v>
      </c>
      <c r="C17" s="1" t="s">
        <v>20</v>
      </c>
      <c r="D17" s="1" t="s">
        <v>21</v>
      </c>
      <c r="E17" s="1" t="s">
        <v>22</v>
      </c>
      <c r="F17" s="28">
        <v>147</v>
      </c>
      <c r="G17" s="28">
        <f>200-30</f>
        <v>170</v>
      </c>
      <c r="H17" s="28">
        <f>G17/F17*100</f>
        <v>115.64625850340136</v>
      </c>
      <c r="I17" s="1" t="s">
        <v>81</v>
      </c>
      <c r="J17" s="21">
        <f>((204-23)*8+(200-30)*4)/12</f>
        <v>177.33333333333334</v>
      </c>
      <c r="K17" s="21">
        <v>177</v>
      </c>
    </row>
    <row r="18" spans="1:11" s="21" customFormat="1" ht="147.75" customHeight="1">
      <c r="A18" s="1" t="s">
        <v>14</v>
      </c>
      <c r="B18" s="1" t="s">
        <v>28</v>
      </c>
      <c r="C18" s="1" t="s">
        <v>20</v>
      </c>
      <c r="D18" s="1" t="s">
        <v>21</v>
      </c>
      <c r="E18" s="1" t="s">
        <v>22</v>
      </c>
      <c r="F18" s="28">
        <v>44</v>
      </c>
      <c r="G18" s="28">
        <v>30</v>
      </c>
      <c r="H18" s="28">
        <f>G18/F18*100</f>
        <v>68.18181818181817</v>
      </c>
      <c r="I18" s="1" t="s">
        <v>81</v>
      </c>
      <c r="J18" s="21">
        <f>(23*8+30*4)/12</f>
        <v>25.333333333333332</v>
      </c>
      <c r="K18" s="21">
        <v>25</v>
      </c>
    </row>
    <row r="19" spans="1:7" s="21" customFormat="1" ht="15.75">
      <c r="A19" s="29"/>
      <c r="B19" s="30"/>
      <c r="C19" s="31"/>
      <c r="D19" s="32"/>
      <c r="E19" s="32"/>
      <c r="F19" s="32"/>
      <c r="G19" s="33"/>
    </row>
    <row r="20" spans="1:7" s="21" customFormat="1" ht="16.5" customHeight="1">
      <c r="A20" s="59" t="s">
        <v>23</v>
      </c>
      <c r="B20" s="59"/>
      <c r="C20" s="59"/>
      <c r="D20" s="59"/>
      <c r="E20" s="59"/>
      <c r="F20" s="59"/>
      <c r="G20" s="59"/>
    </row>
    <row r="21" spans="1:9" s="21" customFormat="1" ht="33.75" customHeight="1">
      <c r="A21" s="60" t="s">
        <v>6</v>
      </c>
      <c r="B21" s="25" t="s">
        <v>7</v>
      </c>
      <c r="C21" s="25" t="s">
        <v>8</v>
      </c>
      <c r="D21" s="62" t="s">
        <v>29</v>
      </c>
      <c r="E21" s="63"/>
      <c r="F21" s="63"/>
      <c r="G21" s="63"/>
      <c r="H21" s="63"/>
      <c r="I21" s="64"/>
    </row>
    <row r="22" spans="1:9" s="21" customFormat="1" ht="102.75" customHeight="1">
      <c r="A22" s="61"/>
      <c r="B22" s="1" t="s">
        <v>0</v>
      </c>
      <c r="C22" s="1" t="s">
        <v>0</v>
      </c>
      <c r="D22" s="1" t="s">
        <v>0</v>
      </c>
      <c r="E22" s="1" t="s">
        <v>10</v>
      </c>
      <c r="F22" s="1" t="s">
        <v>11</v>
      </c>
      <c r="G22" s="1" t="s">
        <v>12</v>
      </c>
      <c r="H22" s="1" t="s">
        <v>1</v>
      </c>
      <c r="I22" s="1" t="s">
        <v>25</v>
      </c>
    </row>
    <row r="23" spans="1:9" s="21" customFormat="1" ht="15" customHeight="1">
      <c r="A23" s="26" t="s">
        <v>13</v>
      </c>
      <c r="B23" s="26" t="s">
        <v>14</v>
      </c>
      <c r="C23" s="26" t="s">
        <v>15</v>
      </c>
      <c r="D23" s="26" t="s">
        <v>16</v>
      </c>
      <c r="E23" s="26" t="s">
        <v>17</v>
      </c>
      <c r="F23" s="26" t="s">
        <v>18</v>
      </c>
      <c r="G23" s="26" t="s">
        <v>19</v>
      </c>
      <c r="H23" s="27">
        <v>8</v>
      </c>
      <c r="I23" s="27">
        <v>9</v>
      </c>
    </row>
    <row r="24" spans="1:9" s="21" customFormat="1" ht="96.75" customHeight="1">
      <c r="A24" s="49" t="s">
        <v>13</v>
      </c>
      <c r="B24" s="49" t="s">
        <v>26</v>
      </c>
      <c r="C24" s="49" t="s">
        <v>20</v>
      </c>
      <c r="D24" s="1" t="s">
        <v>30</v>
      </c>
      <c r="E24" s="1" t="s">
        <v>24</v>
      </c>
      <c r="F24" s="28">
        <v>100</v>
      </c>
      <c r="G24" s="28">
        <v>100</v>
      </c>
      <c r="H24" s="34">
        <f aca="true" t="shared" si="0" ref="H24:H29">G24/F24*100</f>
        <v>100</v>
      </c>
      <c r="I24" s="1"/>
    </row>
    <row r="25" spans="1:9" s="21" customFormat="1" ht="102.75" customHeight="1">
      <c r="A25" s="50"/>
      <c r="B25" s="50"/>
      <c r="C25" s="50"/>
      <c r="D25" s="1" t="s">
        <v>31</v>
      </c>
      <c r="E25" s="1" t="s">
        <v>24</v>
      </c>
      <c r="F25" s="28">
        <v>100</v>
      </c>
      <c r="G25" s="28">
        <v>100</v>
      </c>
      <c r="H25" s="34">
        <f t="shared" si="0"/>
        <v>100</v>
      </c>
      <c r="I25" s="1"/>
    </row>
    <row r="26" spans="1:9" s="21" customFormat="1" ht="102.75" customHeight="1">
      <c r="A26" s="51"/>
      <c r="B26" s="51"/>
      <c r="C26" s="51"/>
      <c r="D26" s="1" t="s">
        <v>32</v>
      </c>
      <c r="E26" s="1" t="s">
        <v>24</v>
      </c>
      <c r="F26" s="28">
        <v>100</v>
      </c>
      <c r="G26" s="28">
        <v>100</v>
      </c>
      <c r="H26" s="34">
        <f t="shared" si="0"/>
        <v>100</v>
      </c>
      <c r="I26" s="1"/>
    </row>
    <row r="27" spans="1:9" s="21" customFormat="1" ht="150.75" customHeight="1">
      <c r="A27" s="49" t="s">
        <v>14</v>
      </c>
      <c r="B27" s="52" t="s">
        <v>45</v>
      </c>
      <c r="C27" s="49" t="s">
        <v>20</v>
      </c>
      <c r="D27" s="35" t="s">
        <v>33</v>
      </c>
      <c r="E27" s="1" t="s">
        <v>24</v>
      </c>
      <c r="F27" s="28">
        <v>100</v>
      </c>
      <c r="G27" s="28">
        <v>100</v>
      </c>
      <c r="H27" s="34">
        <f t="shared" si="0"/>
        <v>100</v>
      </c>
      <c r="I27" s="1"/>
    </row>
    <row r="28" spans="1:9" s="21" customFormat="1" ht="114" customHeight="1">
      <c r="A28" s="50"/>
      <c r="B28" s="53"/>
      <c r="C28" s="50"/>
      <c r="D28" s="35" t="s">
        <v>34</v>
      </c>
      <c r="E28" s="1" t="s">
        <v>24</v>
      </c>
      <c r="F28" s="28">
        <v>100</v>
      </c>
      <c r="G28" s="28">
        <v>100</v>
      </c>
      <c r="H28" s="34">
        <f t="shared" si="0"/>
        <v>100</v>
      </c>
      <c r="I28" s="1"/>
    </row>
    <row r="29" spans="1:9" s="21" customFormat="1" ht="147.75" customHeight="1">
      <c r="A29" s="51"/>
      <c r="B29" s="54"/>
      <c r="C29" s="51"/>
      <c r="D29" s="35" t="s">
        <v>35</v>
      </c>
      <c r="E29" s="1" t="s">
        <v>24</v>
      </c>
      <c r="F29" s="28">
        <v>100</v>
      </c>
      <c r="G29" s="28">
        <v>100</v>
      </c>
      <c r="H29" s="34">
        <f t="shared" si="0"/>
        <v>100</v>
      </c>
      <c r="I29" s="1"/>
    </row>
    <row r="31" spans="1:9" s="21" customFormat="1" ht="15" customHeight="1">
      <c r="A31" s="59" t="s">
        <v>53</v>
      </c>
      <c r="B31" s="59"/>
      <c r="C31" s="59"/>
      <c r="D31" s="59"/>
      <c r="E31" s="59"/>
      <c r="F31" s="59"/>
      <c r="G31" s="59"/>
      <c r="H31" s="59"/>
      <c r="I31" s="59"/>
    </row>
    <row r="32" spans="1:9" s="21" customFormat="1" ht="16.5" customHeight="1">
      <c r="A32" s="58" t="s">
        <v>46</v>
      </c>
      <c r="B32" s="58"/>
      <c r="C32" s="58"/>
      <c r="D32" s="58"/>
      <c r="E32" s="58"/>
      <c r="F32" s="58"/>
      <c r="G32" s="58"/>
      <c r="H32" s="58"/>
      <c r="I32" s="58"/>
    </row>
    <row r="33" spans="1:7" s="21" customFormat="1" ht="16.5" customHeight="1">
      <c r="A33" s="59" t="s">
        <v>27</v>
      </c>
      <c r="B33" s="59"/>
      <c r="C33" s="59"/>
      <c r="D33" s="59"/>
      <c r="E33" s="59"/>
      <c r="F33" s="59"/>
      <c r="G33" s="59"/>
    </row>
    <row r="34" spans="1:9" s="21" customFormat="1" ht="33.75" customHeight="1">
      <c r="A34" s="60" t="s">
        <v>6</v>
      </c>
      <c r="B34" s="25" t="s">
        <v>7</v>
      </c>
      <c r="C34" s="25" t="s">
        <v>8</v>
      </c>
      <c r="D34" s="62" t="s">
        <v>9</v>
      </c>
      <c r="E34" s="63"/>
      <c r="F34" s="63"/>
      <c r="G34" s="63"/>
      <c r="H34" s="63"/>
      <c r="I34" s="64"/>
    </row>
    <row r="35" spans="1:9" s="21" customFormat="1" ht="100.5" customHeight="1">
      <c r="A35" s="61"/>
      <c r="B35" s="1" t="s">
        <v>0</v>
      </c>
      <c r="C35" s="1" t="s">
        <v>0</v>
      </c>
      <c r="D35" s="1" t="s">
        <v>0</v>
      </c>
      <c r="E35" s="1" t="s">
        <v>10</v>
      </c>
      <c r="F35" s="1" t="s">
        <v>11</v>
      </c>
      <c r="G35" s="1" t="s">
        <v>12</v>
      </c>
      <c r="H35" s="1" t="s">
        <v>1</v>
      </c>
      <c r="I35" s="1" t="s">
        <v>25</v>
      </c>
    </row>
    <row r="36" spans="1:9" s="21" customFormat="1" ht="15" customHeight="1">
      <c r="A36" s="26" t="s">
        <v>13</v>
      </c>
      <c r="B36" s="26" t="s">
        <v>14</v>
      </c>
      <c r="C36" s="26" t="s">
        <v>15</v>
      </c>
      <c r="D36" s="26" t="s">
        <v>16</v>
      </c>
      <c r="E36" s="26" t="s">
        <v>17</v>
      </c>
      <c r="F36" s="26" t="s">
        <v>18</v>
      </c>
      <c r="G36" s="26" t="s">
        <v>19</v>
      </c>
      <c r="H36" s="27">
        <v>8</v>
      </c>
      <c r="I36" s="27">
        <v>9</v>
      </c>
    </row>
    <row r="37" spans="1:11" s="21" customFormat="1" ht="128.25" customHeight="1">
      <c r="A37" s="1" t="s">
        <v>13</v>
      </c>
      <c r="B37" s="1" t="s">
        <v>38</v>
      </c>
      <c r="C37" s="1" t="s">
        <v>20</v>
      </c>
      <c r="D37" s="1" t="s">
        <v>21</v>
      </c>
      <c r="E37" s="1" t="s">
        <v>22</v>
      </c>
      <c r="F37" s="28">
        <v>198</v>
      </c>
      <c r="G37" s="28">
        <v>203</v>
      </c>
      <c r="H37" s="28">
        <f>G37/F37*100</f>
        <v>102.52525252525253</v>
      </c>
      <c r="I37" s="1" t="s">
        <v>81</v>
      </c>
      <c r="J37" s="36">
        <f>(185*8+203*4)/12</f>
        <v>191</v>
      </c>
      <c r="K37" s="21">
        <v>191</v>
      </c>
    </row>
    <row r="38" spans="1:7" s="21" customFormat="1" ht="15.75">
      <c r="A38" s="29"/>
      <c r="B38" s="30"/>
      <c r="C38" s="31"/>
      <c r="D38" s="32"/>
      <c r="E38" s="32"/>
      <c r="F38" s="32"/>
      <c r="G38" s="33"/>
    </row>
    <row r="39" spans="1:7" s="21" customFormat="1" ht="16.5" customHeight="1">
      <c r="A39" s="59" t="s">
        <v>37</v>
      </c>
      <c r="B39" s="59"/>
      <c r="C39" s="59"/>
      <c r="D39" s="59"/>
      <c r="E39" s="59"/>
      <c r="F39" s="59"/>
      <c r="G39" s="59"/>
    </row>
    <row r="40" spans="1:9" s="21" customFormat="1" ht="33.75" customHeight="1">
      <c r="A40" s="60" t="s">
        <v>6</v>
      </c>
      <c r="B40" s="25" t="s">
        <v>7</v>
      </c>
      <c r="C40" s="25" t="s">
        <v>8</v>
      </c>
      <c r="D40" s="62" t="s">
        <v>29</v>
      </c>
      <c r="E40" s="63"/>
      <c r="F40" s="63"/>
      <c r="G40" s="63"/>
      <c r="H40" s="63"/>
      <c r="I40" s="64"/>
    </row>
    <row r="41" spans="1:9" s="21" customFormat="1" ht="98.25" customHeight="1">
      <c r="A41" s="61"/>
      <c r="B41" s="1" t="s">
        <v>0</v>
      </c>
      <c r="C41" s="1" t="s">
        <v>0</v>
      </c>
      <c r="D41" s="1" t="s">
        <v>0</v>
      </c>
      <c r="E41" s="1" t="s">
        <v>10</v>
      </c>
      <c r="F41" s="1" t="s">
        <v>11</v>
      </c>
      <c r="G41" s="1" t="s">
        <v>12</v>
      </c>
      <c r="H41" s="1" t="s">
        <v>1</v>
      </c>
      <c r="I41" s="1" t="s">
        <v>25</v>
      </c>
    </row>
    <row r="42" spans="1:9" s="21" customFormat="1" ht="15" customHeight="1">
      <c r="A42" s="26" t="s">
        <v>13</v>
      </c>
      <c r="B42" s="26" t="s">
        <v>14</v>
      </c>
      <c r="C42" s="26" t="s">
        <v>15</v>
      </c>
      <c r="D42" s="26" t="s">
        <v>16</v>
      </c>
      <c r="E42" s="26" t="s">
        <v>17</v>
      </c>
      <c r="F42" s="26" t="s">
        <v>18</v>
      </c>
      <c r="G42" s="26" t="s">
        <v>19</v>
      </c>
      <c r="H42" s="27">
        <v>8</v>
      </c>
      <c r="I42" s="27">
        <v>9</v>
      </c>
    </row>
    <row r="43" spans="1:9" s="21" customFormat="1" ht="120" customHeight="1">
      <c r="A43" s="49" t="s">
        <v>13</v>
      </c>
      <c r="B43" s="52" t="s">
        <v>38</v>
      </c>
      <c r="C43" s="49" t="s">
        <v>20</v>
      </c>
      <c r="D43" s="1" t="s">
        <v>39</v>
      </c>
      <c r="E43" s="1" t="s">
        <v>24</v>
      </c>
      <c r="F43" s="28">
        <v>100</v>
      </c>
      <c r="G43" s="28">
        <v>100</v>
      </c>
      <c r="H43" s="34">
        <f>G43/F43*100</f>
        <v>100</v>
      </c>
      <c r="I43" s="1"/>
    </row>
    <row r="44" spans="1:9" s="21" customFormat="1" ht="99" customHeight="1">
      <c r="A44" s="50"/>
      <c r="B44" s="53"/>
      <c r="C44" s="50"/>
      <c r="D44" s="1" t="s">
        <v>40</v>
      </c>
      <c r="E44" s="1" t="s">
        <v>24</v>
      </c>
      <c r="F44" s="28">
        <v>100</v>
      </c>
      <c r="G44" s="28">
        <v>100</v>
      </c>
      <c r="H44" s="34">
        <f>G44/F44*100</f>
        <v>100</v>
      </c>
      <c r="I44" s="1"/>
    </row>
    <row r="45" spans="1:9" s="21" customFormat="1" ht="148.5" customHeight="1">
      <c r="A45" s="51"/>
      <c r="B45" s="54"/>
      <c r="C45" s="51"/>
      <c r="D45" s="1" t="s">
        <v>41</v>
      </c>
      <c r="E45" s="1" t="s">
        <v>24</v>
      </c>
      <c r="F45" s="28">
        <v>100</v>
      </c>
      <c r="G45" s="28">
        <v>100</v>
      </c>
      <c r="H45" s="34">
        <f>G45/F45*100</f>
        <v>100</v>
      </c>
      <c r="I45" s="1"/>
    </row>
    <row r="47" spans="1:9" s="21" customFormat="1" ht="15" customHeight="1">
      <c r="A47" s="59" t="s">
        <v>54</v>
      </c>
      <c r="B47" s="59"/>
      <c r="C47" s="59"/>
      <c r="D47" s="59"/>
      <c r="E47" s="59"/>
      <c r="F47" s="59"/>
      <c r="G47" s="59"/>
      <c r="H47" s="59"/>
      <c r="I47" s="59"/>
    </row>
    <row r="48" spans="1:9" s="21" customFormat="1" ht="16.5" customHeight="1">
      <c r="A48" s="58" t="s">
        <v>47</v>
      </c>
      <c r="B48" s="58"/>
      <c r="C48" s="58"/>
      <c r="D48" s="58"/>
      <c r="E48" s="58"/>
      <c r="F48" s="58"/>
      <c r="G48" s="58"/>
      <c r="H48" s="58"/>
      <c r="I48" s="58"/>
    </row>
    <row r="49" spans="1:7" s="21" customFormat="1" ht="16.5" customHeight="1">
      <c r="A49" s="59" t="s">
        <v>36</v>
      </c>
      <c r="B49" s="59"/>
      <c r="C49" s="59"/>
      <c r="D49" s="59"/>
      <c r="E49" s="59"/>
      <c r="F49" s="59"/>
      <c r="G49" s="59"/>
    </row>
    <row r="50" spans="1:9" s="21" customFormat="1" ht="33.75" customHeight="1">
      <c r="A50" s="60" t="s">
        <v>6</v>
      </c>
      <c r="B50" s="25" t="s">
        <v>7</v>
      </c>
      <c r="C50" s="25" t="s">
        <v>8</v>
      </c>
      <c r="D50" s="62" t="s">
        <v>9</v>
      </c>
      <c r="E50" s="63"/>
      <c r="F50" s="63"/>
      <c r="G50" s="63"/>
      <c r="H50" s="63"/>
      <c r="I50" s="64"/>
    </row>
    <row r="51" spans="1:9" s="21" customFormat="1" ht="101.25" customHeight="1">
      <c r="A51" s="61"/>
      <c r="B51" s="1" t="s">
        <v>0</v>
      </c>
      <c r="C51" s="1" t="s">
        <v>0</v>
      </c>
      <c r="D51" s="1" t="s">
        <v>0</v>
      </c>
      <c r="E51" s="1" t="s">
        <v>10</v>
      </c>
      <c r="F51" s="1" t="s">
        <v>11</v>
      </c>
      <c r="G51" s="1" t="s">
        <v>12</v>
      </c>
      <c r="H51" s="1" t="s">
        <v>1</v>
      </c>
      <c r="I51" s="1" t="s">
        <v>25</v>
      </c>
    </row>
    <row r="52" spans="1:9" s="21" customFormat="1" ht="15" customHeight="1">
      <c r="A52" s="26" t="s">
        <v>13</v>
      </c>
      <c r="B52" s="26" t="s">
        <v>14</v>
      </c>
      <c r="C52" s="26" t="s">
        <v>15</v>
      </c>
      <c r="D52" s="26" t="s">
        <v>16</v>
      </c>
      <c r="E52" s="26" t="s">
        <v>17</v>
      </c>
      <c r="F52" s="26" t="s">
        <v>18</v>
      </c>
      <c r="G52" s="26" t="s">
        <v>19</v>
      </c>
      <c r="H52" s="27">
        <v>8</v>
      </c>
      <c r="I52" s="27">
        <v>9</v>
      </c>
    </row>
    <row r="53" spans="1:11" s="21" customFormat="1" ht="129.75" customHeight="1">
      <c r="A53" s="1" t="s">
        <v>13</v>
      </c>
      <c r="B53" s="1" t="s">
        <v>42</v>
      </c>
      <c r="C53" s="1" t="s">
        <v>20</v>
      </c>
      <c r="D53" s="1" t="s">
        <v>21</v>
      </c>
      <c r="E53" s="1" t="s">
        <v>22</v>
      </c>
      <c r="F53" s="28">
        <v>38</v>
      </c>
      <c r="G53" s="28">
        <v>30</v>
      </c>
      <c r="H53" s="28">
        <f>G53/F53*100</f>
        <v>78.94736842105263</v>
      </c>
      <c r="I53" s="1" t="s">
        <v>81</v>
      </c>
      <c r="J53" s="36">
        <f>(28*8+30*4)/12</f>
        <v>28.666666666666668</v>
      </c>
      <c r="K53" s="21">
        <v>29</v>
      </c>
    </row>
    <row r="54" spans="1:9" s="21" customFormat="1" ht="129.75" customHeight="1" hidden="1">
      <c r="A54" s="1" t="s">
        <v>14</v>
      </c>
      <c r="B54" s="1" t="s">
        <v>49</v>
      </c>
      <c r="C54" s="1" t="s">
        <v>20</v>
      </c>
      <c r="D54" s="1" t="s">
        <v>21</v>
      </c>
      <c r="E54" s="1" t="s">
        <v>22</v>
      </c>
      <c r="F54" s="28">
        <v>0</v>
      </c>
      <c r="G54" s="28">
        <v>0</v>
      </c>
      <c r="H54" s="37" t="e">
        <f>G54/F54*100</f>
        <v>#DIV/0!</v>
      </c>
      <c r="I54" s="1"/>
    </row>
    <row r="55" spans="1:7" s="21" customFormat="1" ht="15.75">
      <c r="A55" s="29"/>
      <c r="B55" s="30"/>
      <c r="C55" s="31"/>
      <c r="D55" s="32"/>
      <c r="E55" s="32"/>
      <c r="F55" s="32"/>
      <c r="G55" s="33"/>
    </row>
    <row r="56" spans="1:7" s="21" customFormat="1" ht="16.5" customHeight="1">
      <c r="A56" s="59" t="s">
        <v>37</v>
      </c>
      <c r="B56" s="59"/>
      <c r="C56" s="59"/>
      <c r="D56" s="59"/>
      <c r="E56" s="59"/>
      <c r="F56" s="59"/>
      <c r="G56" s="59"/>
    </row>
    <row r="57" spans="1:9" s="21" customFormat="1" ht="33.75" customHeight="1">
      <c r="A57" s="60" t="s">
        <v>6</v>
      </c>
      <c r="B57" s="25" t="s">
        <v>7</v>
      </c>
      <c r="C57" s="25" t="s">
        <v>8</v>
      </c>
      <c r="D57" s="62" t="s">
        <v>29</v>
      </c>
      <c r="E57" s="63"/>
      <c r="F57" s="63"/>
      <c r="G57" s="63"/>
      <c r="H57" s="63"/>
      <c r="I57" s="64"/>
    </row>
    <row r="58" spans="1:9" s="21" customFormat="1" ht="102.75" customHeight="1">
      <c r="A58" s="61"/>
      <c r="B58" s="1" t="s">
        <v>0</v>
      </c>
      <c r="C58" s="1" t="s">
        <v>0</v>
      </c>
      <c r="D58" s="1" t="s">
        <v>0</v>
      </c>
      <c r="E58" s="1" t="s">
        <v>10</v>
      </c>
      <c r="F58" s="1" t="s">
        <v>11</v>
      </c>
      <c r="G58" s="1" t="s">
        <v>12</v>
      </c>
      <c r="H58" s="1" t="s">
        <v>1</v>
      </c>
      <c r="I58" s="1" t="s">
        <v>25</v>
      </c>
    </row>
    <row r="59" spans="1:9" s="21" customFormat="1" ht="15" customHeight="1">
      <c r="A59" s="26" t="s">
        <v>13</v>
      </c>
      <c r="B59" s="26" t="s">
        <v>14</v>
      </c>
      <c r="C59" s="26" t="s">
        <v>15</v>
      </c>
      <c r="D59" s="26" t="s">
        <v>16</v>
      </c>
      <c r="E59" s="26" t="s">
        <v>17</v>
      </c>
      <c r="F59" s="26" t="s">
        <v>18</v>
      </c>
      <c r="G59" s="26" t="s">
        <v>19</v>
      </c>
      <c r="H59" s="27">
        <v>8</v>
      </c>
      <c r="I59" s="27">
        <v>9</v>
      </c>
    </row>
    <row r="60" spans="1:9" s="21" customFormat="1" ht="80.25" customHeight="1">
      <c r="A60" s="49" t="s">
        <v>13</v>
      </c>
      <c r="B60" s="52" t="s">
        <v>42</v>
      </c>
      <c r="C60" s="49" t="s">
        <v>20</v>
      </c>
      <c r="D60" s="35" t="s">
        <v>43</v>
      </c>
      <c r="E60" s="1" t="s">
        <v>24</v>
      </c>
      <c r="F60" s="28">
        <v>100</v>
      </c>
      <c r="G60" s="28">
        <v>100</v>
      </c>
      <c r="H60" s="34">
        <f>G60/F60*100</f>
        <v>100</v>
      </c>
      <c r="I60" s="1"/>
    </row>
    <row r="61" spans="1:9" s="21" customFormat="1" ht="80.25" customHeight="1">
      <c r="A61" s="50"/>
      <c r="B61" s="53"/>
      <c r="C61" s="50"/>
      <c r="D61" s="35" t="s">
        <v>44</v>
      </c>
      <c r="E61" s="1" t="s">
        <v>24</v>
      </c>
      <c r="F61" s="28">
        <v>100</v>
      </c>
      <c r="G61" s="28">
        <v>100</v>
      </c>
      <c r="H61" s="34">
        <f>G61/F61*100</f>
        <v>100</v>
      </c>
      <c r="I61" s="1"/>
    </row>
    <row r="62" spans="1:11" s="21" customFormat="1" ht="141" customHeight="1">
      <c r="A62" s="51"/>
      <c r="B62" s="54"/>
      <c r="C62" s="51"/>
      <c r="D62" s="35" t="s">
        <v>50</v>
      </c>
      <c r="E62" s="1" t="s">
        <v>24</v>
      </c>
      <c r="F62" s="28">
        <v>100</v>
      </c>
      <c r="G62" s="28">
        <v>100</v>
      </c>
      <c r="H62" s="34">
        <f>G62/F62*100</f>
        <v>100</v>
      </c>
      <c r="I62" s="1"/>
      <c r="J62" s="44">
        <f>(417*8+433*4)/12</f>
        <v>422.3333333333333</v>
      </c>
      <c r="K62" s="45">
        <f>SUM(K17:K61)</f>
        <v>422</v>
      </c>
    </row>
    <row r="64" spans="5:7" ht="15" hidden="1">
      <c r="E64" s="39" t="s">
        <v>51</v>
      </c>
      <c r="F64" s="40">
        <f>F65+F66+F67</f>
        <v>427</v>
      </c>
      <c r="G64" s="40">
        <f>G65+G66+G67</f>
        <v>433</v>
      </c>
    </row>
    <row r="65" spans="5:7" ht="15" hidden="1">
      <c r="E65" s="41" t="s">
        <v>55</v>
      </c>
      <c r="F65" s="42">
        <f>F17+F18</f>
        <v>191</v>
      </c>
      <c r="G65" s="42">
        <f>G17+G18</f>
        <v>200</v>
      </c>
    </row>
    <row r="66" spans="5:7" ht="15" hidden="1">
      <c r="E66" s="41" t="s">
        <v>56</v>
      </c>
      <c r="F66" s="43">
        <f>F37</f>
        <v>198</v>
      </c>
      <c r="G66" s="43">
        <f>G37</f>
        <v>203</v>
      </c>
    </row>
    <row r="67" spans="5:7" ht="15" hidden="1">
      <c r="E67" s="41" t="s">
        <v>57</v>
      </c>
      <c r="F67" s="43">
        <f>F53</f>
        <v>38</v>
      </c>
      <c r="G67" s="43">
        <f>G53</f>
        <v>30</v>
      </c>
    </row>
    <row r="71" ht="15" customHeight="1"/>
  </sheetData>
  <sheetProtection/>
  <mergeCells count="44">
    <mergeCell ref="F5:G5"/>
    <mergeCell ref="A9:G9"/>
    <mergeCell ref="A11:I11"/>
    <mergeCell ref="A12:I12"/>
    <mergeCell ref="A13:G13"/>
    <mergeCell ref="A14:A15"/>
    <mergeCell ref="D14:I14"/>
    <mergeCell ref="A20:G20"/>
    <mergeCell ref="A21:A22"/>
    <mergeCell ref="D21:I21"/>
    <mergeCell ref="D34:I34"/>
    <mergeCell ref="A39:G39"/>
    <mergeCell ref="A24:A26"/>
    <mergeCell ref="B24:B26"/>
    <mergeCell ref="C24:C26"/>
    <mergeCell ref="A27:A29"/>
    <mergeCell ref="B27:B29"/>
    <mergeCell ref="A47:I47"/>
    <mergeCell ref="C27:C29"/>
    <mergeCell ref="A40:A41"/>
    <mergeCell ref="D40:I40"/>
    <mergeCell ref="A43:A45"/>
    <mergeCell ref="B43:B45"/>
    <mergeCell ref="C43:C45"/>
    <mergeCell ref="A50:A51"/>
    <mergeCell ref="D50:I50"/>
    <mergeCell ref="A56:G56"/>
    <mergeCell ref="A57:A58"/>
    <mergeCell ref="D57:I57"/>
    <mergeCell ref="A7:I7"/>
    <mergeCell ref="A31:I31"/>
    <mergeCell ref="A32:I32"/>
    <mergeCell ref="A33:G33"/>
    <mergeCell ref="A34:A35"/>
    <mergeCell ref="A60:A62"/>
    <mergeCell ref="B60:B62"/>
    <mergeCell ref="C60:C62"/>
    <mergeCell ref="G1:I1"/>
    <mergeCell ref="G2:I2"/>
    <mergeCell ref="G3:I3"/>
    <mergeCell ref="G4:I4"/>
    <mergeCell ref="A6:I6"/>
    <mergeCell ref="A48:I48"/>
    <mergeCell ref="A49:G49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7" manualBreakCount="7">
    <brk id="17" max="8" man="1"/>
    <brk id="25" max="8" man="1"/>
    <brk id="29" max="8" man="1"/>
    <brk id="37" max="8" man="1"/>
    <brk id="45" max="8" man="1"/>
    <brk id="55" max="8" man="1"/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59</v>
      </c>
      <c r="C2" s="67" t="s">
        <v>60</v>
      </c>
      <c r="D2" s="67"/>
      <c r="E2" s="67"/>
      <c r="F2" s="67"/>
      <c r="G2" s="67" t="s">
        <v>61</v>
      </c>
      <c r="H2" s="67"/>
      <c r="I2" s="67"/>
      <c r="J2" s="67"/>
      <c r="K2" s="67"/>
      <c r="L2" s="67" t="s">
        <v>62</v>
      </c>
      <c r="M2" s="67"/>
      <c r="N2" s="67"/>
      <c r="O2" s="67"/>
    </row>
    <row r="3" spans="1:15" ht="30">
      <c r="A3" s="67"/>
      <c r="B3" s="67"/>
      <c r="C3" s="2" t="s">
        <v>63</v>
      </c>
      <c r="D3" s="2" t="s">
        <v>64</v>
      </c>
      <c r="E3" s="2" t="s">
        <v>65</v>
      </c>
      <c r="F3" s="2" t="s">
        <v>66</v>
      </c>
      <c r="G3" s="2" t="s">
        <v>67</v>
      </c>
      <c r="H3" s="2" t="s">
        <v>68</v>
      </c>
      <c r="I3" s="2" t="s">
        <v>69</v>
      </c>
      <c r="J3" s="2" t="s">
        <v>70</v>
      </c>
      <c r="K3" s="2" t="s">
        <v>71</v>
      </c>
      <c r="L3" s="2" t="s">
        <v>72</v>
      </c>
      <c r="M3" s="2" t="s">
        <v>73</v>
      </c>
      <c r="N3" s="2" t="s">
        <v>74</v>
      </c>
      <c r="O3" s="2" t="s">
        <v>75</v>
      </c>
    </row>
    <row r="4" spans="1:17" ht="75">
      <c r="A4" s="3" t="s">
        <v>76</v>
      </c>
      <c r="B4" s="4">
        <f>SUM(C4:O4)</f>
        <v>81</v>
      </c>
      <c r="C4" s="5">
        <v>7</v>
      </c>
      <c r="D4" s="5">
        <v>7</v>
      </c>
      <c r="E4" s="5">
        <v>13</v>
      </c>
      <c r="F4" s="5">
        <v>3</v>
      </c>
      <c r="G4" s="6">
        <v>9</v>
      </c>
      <c r="H4" s="6">
        <v>10</v>
      </c>
      <c r="I4" s="6">
        <v>10</v>
      </c>
      <c r="J4" s="6">
        <v>6</v>
      </c>
      <c r="K4" s="6">
        <v>12</v>
      </c>
      <c r="L4" s="7">
        <v>4</v>
      </c>
      <c r="M4" s="7">
        <v>0</v>
      </c>
      <c r="N4" s="7">
        <v>0</v>
      </c>
      <c r="O4" s="7">
        <v>0</v>
      </c>
      <c r="P4" t="s">
        <v>83</v>
      </c>
      <c r="Q4" t="s">
        <v>77</v>
      </c>
    </row>
    <row r="5" spans="1:2" ht="15">
      <c r="A5" s="8">
        <v>43344</v>
      </c>
      <c r="B5" s="9">
        <f>SUM(B4:B4)</f>
        <v>81</v>
      </c>
    </row>
    <row r="6" spans="1:2" ht="15">
      <c r="A6" s="10" t="s">
        <v>55</v>
      </c>
      <c r="B6" s="48">
        <f>SUM(C4:F4)</f>
        <v>30</v>
      </c>
    </row>
    <row r="7" spans="1:2" ht="15">
      <c r="A7" s="10" t="s">
        <v>56</v>
      </c>
      <c r="B7" s="48">
        <f>SUM(G4:K4)</f>
        <v>47</v>
      </c>
    </row>
    <row r="8" spans="1:2" ht="15">
      <c r="A8" s="10" t="s">
        <v>57</v>
      </c>
      <c r="B8" s="48">
        <f>SUM(L4:O4)</f>
        <v>4</v>
      </c>
    </row>
    <row r="9" spans="1:17" ht="75">
      <c r="A9" s="3" t="s">
        <v>76</v>
      </c>
      <c r="B9" s="4">
        <f>SUM(C9:O9)</f>
        <v>67</v>
      </c>
      <c r="C9" s="3">
        <v>5</v>
      </c>
      <c r="D9" s="3">
        <v>10</v>
      </c>
      <c r="E9" s="3">
        <v>2</v>
      </c>
      <c r="F9" s="3">
        <v>6</v>
      </c>
      <c r="G9" s="3">
        <v>7</v>
      </c>
      <c r="H9" s="3">
        <v>10</v>
      </c>
      <c r="I9" s="3">
        <v>5</v>
      </c>
      <c r="J9" s="3">
        <v>11</v>
      </c>
      <c r="K9" s="3">
        <v>11</v>
      </c>
      <c r="L9" s="3">
        <v>0</v>
      </c>
      <c r="M9" s="3">
        <v>0</v>
      </c>
      <c r="N9" s="3">
        <v>0</v>
      </c>
      <c r="O9" s="3">
        <v>0</v>
      </c>
      <c r="P9" t="s">
        <v>83</v>
      </c>
      <c r="Q9" t="s">
        <v>78</v>
      </c>
    </row>
    <row r="10" spans="1:10" ht="15">
      <c r="A10" s="8">
        <v>43101</v>
      </c>
      <c r="B10" s="9">
        <f>SUM(B9:B9)</f>
        <v>67</v>
      </c>
      <c r="D10" s="12" t="s">
        <v>79</v>
      </c>
      <c r="E10" s="13">
        <f>(B10*8+B5*4)/12</f>
        <v>71.66666666666667</v>
      </c>
      <c r="F10" s="14">
        <f>SUM(F11:F13)</f>
        <v>72</v>
      </c>
      <c r="H10" s="12" t="s">
        <v>80</v>
      </c>
      <c r="I10" s="13">
        <f>SUM(I11:I13)</f>
        <v>422.3333333333333</v>
      </c>
      <c r="J10" s="14">
        <f>SUM(J11:J13)</f>
        <v>422</v>
      </c>
    </row>
    <row r="11" spans="1:10" ht="15">
      <c r="A11" s="10" t="s">
        <v>55</v>
      </c>
      <c r="B11" s="11">
        <f>SUM(C9:F9)</f>
        <v>23</v>
      </c>
      <c r="D11" s="15" t="s">
        <v>55</v>
      </c>
      <c r="E11" s="16">
        <f>(B11*8+B6*4)/12</f>
        <v>25.333333333333332</v>
      </c>
      <c r="F11" s="17">
        <v>25</v>
      </c>
      <c r="H11" s="15" t="s">
        <v>55</v>
      </c>
      <c r="I11" s="16">
        <f>(204*8+200*4)/12</f>
        <v>202.66666666666666</v>
      </c>
      <c r="J11" s="17">
        <v>202</v>
      </c>
    </row>
    <row r="12" spans="1:10" ht="15">
      <c r="A12" s="10" t="s">
        <v>56</v>
      </c>
      <c r="B12" s="11">
        <f>SUM(G9:K9)</f>
        <v>44</v>
      </c>
      <c r="D12" s="15" t="s">
        <v>56</v>
      </c>
      <c r="E12" s="16">
        <f>(B12*8+B7*4)/12</f>
        <v>45</v>
      </c>
      <c r="F12" s="17">
        <v>45</v>
      </c>
      <c r="H12" s="15" t="s">
        <v>56</v>
      </c>
      <c r="I12" s="16">
        <f>(185*8+203*4)/12</f>
        <v>191</v>
      </c>
      <c r="J12" s="17">
        <v>191</v>
      </c>
    </row>
    <row r="13" spans="1:10" ht="15">
      <c r="A13" s="10" t="s">
        <v>57</v>
      </c>
      <c r="B13" s="11">
        <f>SUM(L9:O9)</f>
        <v>0</v>
      </c>
      <c r="D13" s="18" t="s">
        <v>57</v>
      </c>
      <c r="E13" s="19">
        <f>(B13*8+B8*4)/12</f>
        <v>1.3333333333333333</v>
      </c>
      <c r="F13" s="20">
        <v>2</v>
      </c>
      <c r="H13" s="18" t="s">
        <v>57</v>
      </c>
      <c r="I13" s="19">
        <f>(28*8+30*4)/12</f>
        <v>28.666666666666668</v>
      </c>
      <c r="J13" s="20">
        <v>29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2019-04-12T07:54:52Z</cp:lastPrinted>
  <dcterms:created xsi:type="dcterms:W3CDTF">2014-05-06T06:58:50Z</dcterms:created>
  <dcterms:modified xsi:type="dcterms:W3CDTF">2019-04-23T07:21:17Z</dcterms:modified>
  <cp:category/>
  <cp:version/>
  <cp:contentType/>
  <cp:contentStatus/>
</cp:coreProperties>
</file>